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EACION\Desktop\Desktop\2019\PLAN DE ACCIÓN 2019\"/>
    </mc:Choice>
  </mc:AlternateContent>
  <bookViews>
    <workbookView xWindow="0" yWindow="0" windowWidth="20490" windowHeight="7755"/>
  </bookViews>
  <sheets>
    <sheet name="PLAN DE ACCIÓN 2019"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H5" i="1" s="1"/>
  <c r="G28" i="1" l="1"/>
  <c r="H27" i="1"/>
  <c r="H10" i="1" l="1"/>
  <c r="G7" i="1" l="1"/>
</calcChain>
</file>

<file path=xl/comments1.xml><?xml version="1.0" encoding="utf-8"?>
<comments xmlns="http://schemas.openxmlformats.org/spreadsheetml/2006/main">
  <authors>
    <author>Portatil</author>
  </authors>
  <commentList>
    <comment ref="E2" authorId="0" shapeId="0">
      <text>
        <r>
          <rPr>
            <b/>
            <sz val="9"/>
            <color indexed="81"/>
            <rFont val="Tahoma"/>
            <family val="2"/>
          </rPr>
          <t>Portatil:</t>
        </r>
        <r>
          <rPr>
            <sz val="9"/>
            <color indexed="81"/>
            <rFont val="Tahoma"/>
            <family val="2"/>
          </rPr>
          <t xml:space="preserve">
Se recomienda que se incluyan indicadores de impacto, por ejemplo aumento en % de los estudiantes con beneficios en, o por ejemplo, x% de deserción, o % de aumento en los resultados de las pruebas en segunda lengua, etc</t>
        </r>
      </text>
    </comment>
    <comment ref="H2" authorId="0" shapeId="0">
      <text>
        <r>
          <rPr>
            <b/>
            <sz val="9"/>
            <color indexed="81"/>
            <rFont val="Tahoma"/>
            <family val="2"/>
          </rPr>
          <t>Portatil:</t>
        </r>
        <r>
          <rPr>
            <sz val="9"/>
            <color indexed="81"/>
            <rFont val="Tahoma"/>
            <family val="2"/>
          </rPr>
          <t xml:space="preserve">
No hay linea base</t>
        </r>
      </text>
    </comment>
    <comment ref="E12" authorId="0" shapeId="0">
      <text>
        <r>
          <rPr>
            <b/>
            <sz val="9"/>
            <color indexed="81"/>
            <rFont val="Tahoma"/>
            <family val="2"/>
          </rPr>
          <t>Portatil:</t>
        </r>
        <r>
          <rPr>
            <sz val="9"/>
            <color indexed="81"/>
            <rFont val="Tahoma"/>
            <family val="2"/>
          </rPr>
          <t xml:space="preserve">
Se recomienda que se incluyan indicadores de impacto, por ejemplo aumento en % de los estudiantes con beneficios en, o por ejemplo, x% de deserción, o % de aumento en los resultados de las pruebas en segunda lengua, etc</t>
        </r>
      </text>
    </comment>
    <comment ref="H12" authorId="0" shapeId="0">
      <text>
        <r>
          <rPr>
            <b/>
            <sz val="9"/>
            <color indexed="81"/>
            <rFont val="Tahoma"/>
            <family val="2"/>
          </rPr>
          <t>Portatil:</t>
        </r>
        <r>
          <rPr>
            <sz val="9"/>
            <color indexed="81"/>
            <rFont val="Tahoma"/>
            <family val="2"/>
          </rPr>
          <t xml:space="preserve">
No hay linea base</t>
        </r>
      </text>
    </comment>
    <comment ref="E20" authorId="0" shapeId="0">
      <text>
        <r>
          <rPr>
            <b/>
            <sz val="9"/>
            <color indexed="81"/>
            <rFont val="Tahoma"/>
            <family val="2"/>
          </rPr>
          <t>Portatil:</t>
        </r>
        <r>
          <rPr>
            <sz val="9"/>
            <color indexed="81"/>
            <rFont val="Tahoma"/>
            <family val="2"/>
          </rPr>
          <t xml:space="preserve">
No es claro el resultado de este indicador</t>
        </r>
      </text>
    </comment>
    <comment ref="E21" authorId="0" shapeId="0">
      <text>
        <r>
          <rPr>
            <b/>
            <sz val="9"/>
            <color indexed="81"/>
            <rFont val="Tahoma"/>
            <family val="2"/>
          </rPr>
          <t>Portatil:</t>
        </r>
        <r>
          <rPr>
            <sz val="9"/>
            <color indexed="81"/>
            <rFont val="Tahoma"/>
            <family val="2"/>
          </rPr>
          <t xml:space="preserve">
No es claro el indicador y por tanto la meta tampoco.</t>
        </r>
      </text>
    </comment>
    <comment ref="E23" authorId="0" shapeId="0">
      <text>
        <r>
          <rPr>
            <b/>
            <sz val="9"/>
            <color indexed="81"/>
            <rFont val="Tahoma"/>
            <family val="2"/>
          </rPr>
          <t>Portatil:</t>
        </r>
        <r>
          <rPr>
            <sz val="9"/>
            <color indexed="81"/>
            <rFont val="Tahoma"/>
            <family val="2"/>
          </rPr>
          <t xml:space="preserve">
No es claro el indicador</t>
        </r>
      </text>
    </comment>
    <comment ref="E26" authorId="0" shapeId="0">
      <text>
        <r>
          <rPr>
            <b/>
            <sz val="9"/>
            <color indexed="81"/>
            <rFont val="Tahoma"/>
            <family val="2"/>
          </rPr>
          <t>Portatil:</t>
        </r>
        <r>
          <rPr>
            <sz val="9"/>
            <color indexed="81"/>
            <rFont val="Tahoma"/>
            <family val="2"/>
          </rPr>
          <t xml:space="preserve">
No queda claro ni el indicador ni la meta</t>
        </r>
      </text>
    </comment>
  </commentList>
</comments>
</file>

<file path=xl/sharedStrings.xml><?xml version="1.0" encoding="utf-8"?>
<sst xmlns="http://schemas.openxmlformats.org/spreadsheetml/2006/main" count="152" uniqueCount="107">
  <si>
    <t>PLAN DE ACCIÓN 2019
INSTITUTO NACIONAL DE FORMACIÓN TÉCNICA Y PROFESIONAL - INFOTEP</t>
  </si>
  <si>
    <t>DIMENSIÓN MIPG V2</t>
  </si>
  <si>
    <t>PROYECTO DE INVERSIÓN</t>
  </si>
  <si>
    <t>OBJETIVO</t>
  </si>
  <si>
    <t>ÁREA</t>
  </si>
  <si>
    <t>INDICADOR</t>
  </si>
  <si>
    <t>UNIDAD DE MEDIDA</t>
  </si>
  <si>
    <t>META</t>
  </si>
  <si>
    <t>ACTIVIDADES</t>
  </si>
  <si>
    <t>VALOR NACIÓN</t>
  </si>
  <si>
    <t>Direccionamiento Estratégico</t>
  </si>
  <si>
    <t>Aumentar el acceso y la cobertura a educación superior en la institución</t>
  </si>
  <si>
    <t>VICERRECTORÍA ACADÉMICA</t>
  </si>
  <si>
    <t xml:space="preserve">Número </t>
  </si>
  <si>
    <t xml:space="preserve">Registrar nuevos programas académicos pertinentes con las necesidades de la región </t>
  </si>
  <si>
    <t xml:space="preserve">Implementar estrategias para aumentar el acceso y la cobertura de estudiantes en la institución </t>
  </si>
  <si>
    <t>Estrategias de permanencia de los estudiantes</t>
  </si>
  <si>
    <t>Beneficiar a 200 estudiantes de todos los programas, de acuerdo con las estrategias y/o programa de fomento para el acceso a la educación superior</t>
  </si>
  <si>
    <t xml:space="preserve">Desarrollar estrategias de permanencia en la institución </t>
  </si>
  <si>
    <t xml:space="preserve">Fortalecer la institución con estrategias para mejorar la calidad, pertinencia y permanencia de los programas </t>
  </si>
  <si>
    <t>Implementar a un 60%  las actividades de los procesos de mejoramiento de las condiciones de calidad</t>
  </si>
  <si>
    <t>Porcentaje</t>
  </si>
  <si>
    <t xml:space="preserve"> Implementar procesos para el mejoramiento de las condiciones de calidad de los programas académicos de la institución </t>
  </si>
  <si>
    <t xml:space="preserve">diseñar e Implementar una política de internacionalización </t>
  </si>
  <si>
    <t>Número</t>
  </si>
  <si>
    <t xml:space="preserve"> Implementar la política de internacionalización del INFOTEP </t>
  </si>
  <si>
    <t>Aumentar en un 30% el número de estudiantes beneficiados en el aprendizaje de la segunda lengua</t>
  </si>
  <si>
    <t>Fortalecimiento de la gestión institucional del INFOTEP San Andres y Providencia</t>
  </si>
  <si>
    <t>Ejecutar los lineamientos de MIPG V2 en la institución</t>
  </si>
  <si>
    <t>PLANEACIÓN</t>
  </si>
  <si>
    <t>Ejecutar los lineamientos de MIPG V2</t>
  </si>
  <si>
    <t>Información y Comunicación</t>
  </si>
  <si>
    <t>VICERRECTORÍA ADMINISTRATIVA Y FINANCIERA</t>
  </si>
  <si>
    <t xml:space="preserve"> Ejecutar los lineamientos técnicos del Sistema de Gestión Documental </t>
  </si>
  <si>
    <t>Talento Humano</t>
  </si>
  <si>
    <t>Fortalecer la gestión del talento humano del INFOTEP</t>
  </si>
  <si>
    <t xml:space="preserve">Desarrollar acciones para la apropiación y liderazgo del talento humano de la institución </t>
  </si>
  <si>
    <t xml:space="preserve">Mejorar los espacios físicos de la institución </t>
  </si>
  <si>
    <t>Fortalecer la gestión tecnológica, del conocimiento y la innovación de la institución</t>
  </si>
  <si>
    <t xml:space="preserve">Implementar la estrategia de gobierno y seguridad digital en la institución </t>
  </si>
  <si>
    <t>Articular el plan de comunicaciones con las estrategias institucionales</t>
  </si>
  <si>
    <t>Diseñar un plan de comunicaciones institucional para la vigencia del año 2019</t>
  </si>
  <si>
    <t>Implementar en un 90% la estrategía de comunicación y divulgación de la institución</t>
  </si>
  <si>
    <t xml:space="preserve">Implementar las estrategias de comunicación y divulgación institucionales </t>
  </si>
  <si>
    <t>Fortalecer el proceso de autoevaluación institucional</t>
  </si>
  <si>
    <t>Implementar en un 85% las actividades del Modelo de Autoevaluación Institucional</t>
  </si>
  <si>
    <t xml:space="preserve"> Implementar el Modelo de Autoevaluación Institucional </t>
  </si>
  <si>
    <t>Fomentar la cultura de la investigación</t>
  </si>
  <si>
    <t>INVESTIGACIÓN</t>
  </si>
  <si>
    <t>Fortalecer las capacidades de los docentes o asistentes de educación superior o terciaria</t>
  </si>
  <si>
    <t>COORDINACIÓN ACADÉMICA</t>
  </si>
  <si>
    <t xml:space="preserve"> Desarrollar acciones que promuevan el emprendimiento en la comunidad educativa</t>
  </si>
  <si>
    <t>Aumentar en 50% el número de emprendedores asesorados con respecto al año anterior</t>
  </si>
  <si>
    <t xml:space="preserve"> Desarrollar acciones  que promuevan el emprendimiento en la comunidad educativa</t>
  </si>
  <si>
    <t>Brindar Servicios de atención psicosocial a estudiantes y docentes</t>
  </si>
  <si>
    <t>BIENESTAR</t>
  </si>
  <si>
    <t xml:space="preserve">Ofrecer servicios de atención psicosocial a la comunidad educativa </t>
  </si>
  <si>
    <t>Desarrollar acciones que promuevan la práctica deportiva, lúdicas, socioculturales y recreativas</t>
  </si>
  <si>
    <t>Desarrollar en un 90% acciones que promuevan la práctica deportiva, lúdicas, socioculturales y recreativas</t>
  </si>
  <si>
    <t xml:space="preserve">Desarrollar acciones que promuevan la práctica deportiva </t>
  </si>
  <si>
    <t xml:space="preserve">Realizar actividades lúdicas, socioculturales y recreativas </t>
  </si>
  <si>
    <t>Brindar Servicios de  apoyo financiero para la permanencia a la educación superior o terciaria</t>
  </si>
  <si>
    <t>Brindar en un 90%  servicios de  apoyo financiero para la permanencia a la educación superior o terciaria</t>
  </si>
  <si>
    <t xml:space="preserve">Disponer incentivos o estímulos para el fomento del acceso a la educación superior o terciaria </t>
  </si>
  <si>
    <t xml:space="preserve">Otorgar incentivos (no monetarios) para la permanencia de los estudiantes </t>
  </si>
  <si>
    <t>LINEA BASE</t>
  </si>
  <si>
    <t>No tiene linea Base</t>
  </si>
  <si>
    <t>Diseñar e implementa 6 planes del Talento Humano del MIPG</t>
  </si>
  <si>
    <t>Ejecutar las actividades de los planes de talento humano institucional  MIPG</t>
  </si>
  <si>
    <t>Ejecutar en un 80% los lineamientos de MIPG V2 en la institución</t>
  </si>
  <si>
    <t xml:space="preserve">Ejecutar las actividades del plan de comunicaciones institucional </t>
  </si>
  <si>
    <t xml:space="preserve">Implementar las actividades del modelo de autoevaluación institucional </t>
  </si>
  <si>
    <t>Diseñar y ejecutar las actividades un Plan de Investigación</t>
  </si>
  <si>
    <t xml:space="preserve">Fortalecer las capacidades de los docentes de la institución </t>
  </si>
  <si>
    <t>EMPRENDIMIENTO</t>
  </si>
  <si>
    <t>Mejorar la infraestructura física del espacio físico de la institución</t>
  </si>
  <si>
    <t>Diseñar y ejecutar un plan de investigación para Fomentar la cultura investigativa</t>
  </si>
  <si>
    <t>Aumentar en un 60% el número de beneficiarios de los programas académicos y estrategias para el aumento del acceso y cobertura de la educación superior en la institución</t>
  </si>
  <si>
    <t>Ejecutar en un 70% el plan de capacitación docentes de educación superior o terciaria</t>
  </si>
  <si>
    <t xml:space="preserve">Ejecutar en  un 90 % las actividades del plan del talento humano
</t>
  </si>
  <si>
    <t xml:space="preserve">Implementar en un 90% la estrategía del Gobierno Digital y Seguridad en la institución
</t>
  </si>
  <si>
    <t xml:space="preserve">Diseñar e implementar un modelo de autoevaluación institucional.
</t>
  </si>
  <si>
    <t xml:space="preserve">Se socializan las propuestas ante el consejo Académico y se sugiere que por encontrarnos en ley de garantías, no se pueden realizar contratación directa, por lo que se procederá a  realizar procesos licitatorios.  </t>
  </si>
  <si>
    <t xml:space="preserve">Se realizan seguimiento a posibles deserciones y a la permanencia de los estudiantes y se ofrece asesoria a los estudiantes remitidos y a los que lo solicitan.
Desarrollo de actividades encaminadas a promover la salud y prevenir la enfermedad, atención en primeros auxilios, sexualidad responsable, prevencion de ITS, embarazo responsable.
Prevención del consumo de sustancias psicoactivas.
Pago a contratista que ofrece su apoyo al área de psicología y el área de salud. </t>
  </si>
  <si>
    <t>Conformación de equpios de diferentes disciplinas, entre ellos futbol y voleibol, asesorias deportivas, seguimiento nutricional a la comunidad educativa,   valoraciones prescriptivas a la comunidad infotep,  implementación de las actividades del plan de bienestar social de la institución. 
Conformación, practicas y presentación del grupo de danza institucional.
Atención y desarrollo de rutinas para los usuarios del gimnasio.
Pago contratistas de apoyo al área de deporte, recreación y salud y en la implementación de las actividades del plan de bienestar social de la institución, pago a contratista del área de cultura.</t>
  </si>
  <si>
    <t xml:space="preserve">Realización de la caminata 10 ,  entrega de camisetas, kits deportivos y libretas institucionales.
</t>
  </si>
  <si>
    <t>1) Se realizó el seminario para los estudianes que cumplieron los requisitos exigidos por la institución en el tema de Responsabilidad Social Empresarial facilitado por la M.Sc Johana Aguado Alvarez.                                          2) Se identificó a los estudiantes que se encuentren cursando cuarto semestre del programa en el que están matriculados para iniciar el proceso de inscripción a prácticas profesionales en cualquiera de las modalidades existentes.      3) Se Implementa el Programa de apoyo financiero a los estudiantes que ofrezca facilidades de pago de la matrícula, mediante descuentos, subsidios y becas</t>
  </si>
  <si>
    <t>Se inicia la etapa pre contractual del profesional que estará vinculado para diseñar material y contenido didactico en lenguas e impartir clases de creole. Así como de la profesional que impartirá clases de inglés a los cursos de extensión.</t>
  </si>
  <si>
    <t>1) se imparten clases de creole básico a estudiantes de dos programas técnicos profesionales y  cursos de inglés en extensión; 2) Se inicia gestión con UCEVA para realizar actividad de capacitación para fortalecer las competencias en la enseñanza del idioma inglés de los docentes del INFOTEP 3) Se inició promoción de vacaciones recreativas con enfasis en INGLES para ser desarrolladas en el mes de Junio</t>
  </si>
  <si>
    <t>PRIMER SEGUIMIENTO 2019</t>
  </si>
  <si>
    <t>Se inicia el proceso para identificar las necesidades a nivel regional</t>
  </si>
  <si>
    <t>Se realizan las estrategias pertinentes para aumentar el acceso, permanencia y cobertura, en conjunto con el área de Bienestar institucional</t>
  </si>
  <si>
    <t>Se incia el proceso para el desarrollo de estrategias</t>
  </si>
  <si>
    <t>Se incia con el proceso de contratación del personal de apoyo quien apoyará en la formulación de la política de internacionalización</t>
  </si>
  <si>
    <t>Se inicia proceso de contratación de los profesionales de apoyo para el MIPG
Se diseña la campaña Conquistando MIPG</t>
  </si>
  <si>
    <t>Se inicia con el proceso de contratación del profesional de apoyo.
Diagnóstico de las necesidades de gestión documental basado en el informe del MEN</t>
  </si>
  <si>
    <t>formulacion del plan estrategico de talento y contratación del profesional especializado para el diseño y ejecuón del sistema integrado de gestión en seguridad y salud en el trabajo</t>
  </si>
  <si>
    <t xml:space="preserve">Aplicación de la evaluación inicial del SGSST. Elaboración del plan de mejoramiento con el objeto de definir olan de acción según hallazgo de la evaluación inicial. Elaboración de ajuste y aprobación del Plan de Trabajo Anual del SGSST vigencia 2019. Actualización programa de capacitación. Actualización Programa Estilo de Vida Saludable. </t>
  </si>
  <si>
    <t>Se inicia con el proceso de contratación del profesional de apoyo, que gestionará la documentación y acciones necesarias para lograr la categorización en Colciencias del Grupo de Investigación</t>
  </si>
  <si>
    <t xml:space="preserve">Se inicia con el proceso de contratación del personal que inicia con el proceso </t>
  </si>
  <si>
    <t>Se inicia proceso de contratación para la adecuación y mejoramiento de la infraestructura, montaje de información al secop 2</t>
  </si>
  <si>
    <t xml:space="preserve">Se formula la política de gobierno y seguridad digital y se trabajan acciones </t>
  </si>
  <si>
    <t>Basado en el Plan de comunicaciones de la campaña YocreoenInfotep, se procede a ejecutar las actividades relacionadas con divulgación y promoción de las diferentes estrategias desde el área misional</t>
  </si>
  <si>
    <t>Se inicia con el proceso de contratación para realizar el diseño del Modelo de Autoevaluación</t>
  </si>
  <si>
    <t>Se inicia con el proceso de contratación para otorgar los incetivos no monetarios para los estudiantes</t>
  </si>
  <si>
    <t xml:space="preserve">Contratación para poder realizar actividades  de movilidad a nivel nacional para participar en activiades, eventos y capacitaciones a nivel nacional. 
</t>
  </si>
  <si>
    <t>Fortalecer la institución con estrategias para mejorar la calidad, pertinencia y permanencia de los programa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</si>
</sst>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_(&quot;$&quot;\ * \(#,##0\);_(&quot;$&quot;\ * &quot;-&quot;_);_(@_)"/>
    <numFmt numFmtId="44" formatCode="_(&quot;$&quot;\ * #,##0.00_);_(&quot;$&quot;\ * \(#,##0.00\);_(&quot;$&quot;\ * &quot;-&quot;??_);_(@_)"/>
    <numFmt numFmtId="164" formatCode="_-&quot;$&quot;* #,##0_-;\-&quot;$&quot;* #,##0_-;_-&quot;$&quot;* &quot;-&quot;??_-;_-@_-"/>
    <numFmt numFmtId="165" formatCode="_-&quot;$&quot;* #,##0.00_-;\-&quot;$&quot;* #,##0.00_-;_-&quot;$&quot;* &quot;-&quot;??_-;_-@_-"/>
  </numFmts>
  <fonts count="10"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2"/>
      <color theme="1"/>
      <name val="Arial"/>
      <family val="2"/>
    </font>
    <font>
      <sz val="11"/>
      <color indexed="8"/>
      <name val="Calibri"/>
      <family val="2"/>
    </font>
    <font>
      <b/>
      <sz val="9"/>
      <color indexed="81"/>
      <name val="Tahoma"/>
      <family val="2"/>
    </font>
    <font>
      <sz val="9"/>
      <color indexed="81"/>
      <name val="Tahoma"/>
      <family val="2"/>
    </font>
    <font>
      <sz val="10"/>
      <color theme="1"/>
      <name val="Verdana"/>
      <family val="2"/>
    </font>
    <font>
      <sz val="11"/>
      <name val="Calibri"/>
      <family val="2"/>
    </font>
  </fonts>
  <fills count="2">
    <fill>
      <patternFill patternType="none"/>
    </fill>
    <fill>
      <patternFill patternType="gray125"/>
    </fill>
  </fills>
  <borders count="2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49" fontId="8" fillId="0" borderId="0" applyFill="0" applyBorder="0" applyProtection="0">
      <alignment horizontal="left" vertical="center"/>
    </xf>
  </cellStyleXfs>
  <cellXfs count="87">
    <xf numFmtId="0" fontId="0" fillId="0" borderId="0" xfId="0"/>
    <xf numFmtId="164" fontId="4" fillId="0" borderId="9" xfId="1" applyNumberFormat="1" applyFont="1" applyFill="1" applyBorder="1" applyAlignment="1">
      <alignment vertical="center"/>
    </xf>
    <xf numFmtId="164" fontId="4" fillId="0" borderId="15" xfId="1" applyNumberFormat="1" applyFont="1" applyFill="1" applyBorder="1" applyAlignment="1">
      <alignment vertical="center"/>
    </xf>
    <xf numFmtId="44" fontId="4" fillId="0" borderId="9" xfId="1" applyFont="1" applyFill="1" applyBorder="1" applyAlignment="1">
      <alignment horizontal="center" vertical="center"/>
    </xf>
    <xf numFmtId="44" fontId="4" fillId="0" borderId="9" xfId="1" applyFont="1" applyFill="1" applyBorder="1" applyAlignment="1">
      <alignment vertical="center"/>
    </xf>
    <xf numFmtId="44" fontId="4" fillId="0" borderId="15" xfId="1" applyFont="1" applyFill="1" applyBorder="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0" xfId="0" applyFont="1" applyFill="1"/>
    <xf numFmtId="0" fontId="2" fillId="0" borderId="3"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1" xfId="0" applyFont="1" applyFill="1" applyBorder="1" applyAlignment="1">
      <alignment vertical="center" wrapText="1"/>
    </xf>
    <xf numFmtId="1" fontId="3" fillId="0" borderId="11" xfId="0" applyNumberFormat="1" applyFont="1" applyFill="1" applyBorder="1" applyAlignment="1">
      <alignment horizontal="center" vertical="center" wrapText="1"/>
    </xf>
    <xf numFmtId="0" fontId="0" fillId="0" borderId="7" xfId="0" applyFont="1" applyFill="1" applyBorder="1" applyAlignment="1">
      <alignment vertical="center" wrapText="1"/>
    </xf>
    <xf numFmtId="0" fontId="0" fillId="0" borderId="17" xfId="0" applyFont="1" applyFill="1" applyBorder="1" applyAlignment="1">
      <alignment vertical="center" wrapText="1"/>
    </xf>
    <xf numFmtId="0" fontId="3" fillId="0" borderId="2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vertical="center" wrapText="1"/>
    </xf>
    <xf numFmtId="1" fontId="3" fillId="0" borderId="10"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9" fillId="0" borderId="7"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6" xfId="0" applyFont="1" applyFill="1" applyBorder="1" applyAlignment="1">
      <alignment vertical="center" wrapText="1"/>
    </xf>
    <xf numFmtId="9" fontId="3" fillId="0" borderId="7" xfId="0" applyNumberFormat="1" applyFont="1" applyFill="1" applyBorder="1" applyAlignment="1">
      <alignment horizontal="center"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3" xfId="0" applyFont="1" applyFill="1" applyBorder="1" applyAlignment="1">
      <alignment horizontal="center" vertical="center" wrapText="1"/>
    </xf>
    <xf numFmtId="1" fontId="3" fillId="0" borderId="13" xfId="0" applyNumberFormat="1" applyFont="1" applyFill="1" applyBorder="1" applyAlignment="1">
      <alignment horizontal="center" vertical="center" wrapText="1"/>
    </xf>
    <xf numFmtId="0" fontId="0" fillId="0" borderId="21"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1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1" xfId="0" applyFont="1" applyFill="1" applyBorder="1" applyAlignment="1">
      <alignment vertical="center" wrapText="1"/>
    </xf>
    <xf numFmtId="0" fontId="3" fillId="0" borderId="7" xfId="0" applyFont="1" applyFill="1" applyBorder="1" applyAlignment="1">
      <alignment horizontal="center" vertical="center"/>
    </xf>
    <xf numFmtId="9" fontId="3" fillId="0" borderId="7" xfId="0" applyNumberFormat="1" applyFont="1" applyFill="1" applyBorder="1" applyAlignment="1">
      <alignment horizontal="center" vertical="center"/>
    </xf>
    <xf numFmtId="9" fontId="0" fillId="0" borderId="7" xfId="0" applyNumberFormat="1" applyFont="1" applyFill="1" applyBorder="1" applyAlignment="1">
      <alignment horizontal="center" vertical="center"/>
    </xf>
    <xf numFmtId="0" fontId="0" fillId="0" borderId="10" xfId="0" applyFont="1" applyFill="1" applyBorder="1" applyAlignment="1">
      <alignment vertical="center" wrapText="1"/>
    </xf>
    <xf numFmtId="0" fontId="0" fillId="0" borderId="7" xfId="0" applyFont="1" applyFill="1" applyBorder="1" applyAlignment="1">
      <alignment horizontal="center" vertical="center"/>
    </xf>
    <xf numFmtId="0" fontId="5" fillId="0" borderId="7" xfId="0" applyFont="1" applyFill="1" applyBorder="1" applyAlignment="1">
      <alignment vertical="center" wrapText="1"/>
    </xf>
    <xf numFmtId="0" fontId="0" fillId="0" borderId="11" xfId="0" applyFont="1" applyFill="1" applyBorder="1" applyAlignment="1">
      <alignment vertical="center" wrapText="1"/>
    </xf>
    <xf numFmtId="0" fontId="3" fillId="0" borderId="11" xfId="0" applyFont="1" applyFill="1" applyBorder="1" applyAlignment="1">
      <alignment vertical="center"/>
    </xf>
    <xf numFmtId="0" fontId="0" fillId="0" borderId="11" xfId="0" applyFont="1" applyFill="1" applyBorder="1" applyAlignment="1">
      <alignment vertical="center"/>
    </xf>
    <xf numFmtId="0" fontId="0" fillId="0" borderId="1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5" fillId="0" borderId="11" xfId="0" applyFont="1" applyFill="1" applyBorder="1" applyAlignment="1">
      <alignment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vertical="center" wrapText="1"/>
    </xf>
    <xf numFmtId="0" fontId="3" fillId="0" borderId="11" xfId="0" applyFont="1" applyFill="1" applyBorder="1" applyAlignment="1">
      <alignment horizontal="center" vertical="center"/>
    </xf>
    <xf numFmtId="0" fontId="0"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7"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3" xfId="0" applyFont="1" applyFill="1" applyBorder="1" applyAlignment="1">
      <alignment vertical="center" wrapText="1"/>
    </xf>
    <xf numFmtId="0" fontId="3" fillId="0" borderId="1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3" xfId="0" applyFont="1" applyFill="1" applyBorder="1" applyAlignment="1">
      <alignment vertical="center" wrapText="1"/>
    </xf>
    <xf numFmtId="0" fontId="0" fillId="0" borderId="0" xfId="0" applyNumberFormat="1" applyFont="1" applyFill="1"/>
  </cellXfs>
  <cellStyles count="5">
    <cellStyle name="BodyStyle" xfId="4"/>
    <cellStyle name="Moneda" xfId="1" builtinId="4"/>
    <cellStyle name="Moneda [0] 2" xfId="2"/>
    <cellStyle name="Moneda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tabSelected="1" zoomScale="86" zoomScaleNormal="86" workbookViewId="0">
      <selection activeCell="K5" sqref="K1:K1048576"/>
    </sheetView>
  </sheetViews>
  <sheetFormatPr baseColWidth="10" defaultRowHeight="20.100000000000001" customHeight="1" x14ac:dyDescent="0.25"/>
  <cols>
    <col min="1" max="1" width="11.42578125" style="8"/>
    <col min="2" max="3" width="11.42578125" style="8" customWidth="1"/>
    <col min="4" max="4" width="14.28515625" style="8" customWidth="1"/>
    <col min="5" max="5" width="24.140625" style="8" customWidth="1"/>
    <col min="6" max="8" width="11.42578125" style="8" customWidth="1"/>
    <col min="9" max="9" width="23.7109375" style="8" customWidth="1"/>
    <col min="10" max="10" width="24.7109375" style="8" customWidth="1"/>
    <col min="11" max="11" width="22.7109375" style="8" customWidth="1"/>
    <col min="12" max="16384" width="11.42578125" style="8"/>
  </cols>
  <sheetData>
    <row r="1" spans="1:11" ht="40.5" customHeight="1" thickBot="1" x14ac:dyDescent="0.3">
      <c r="A1" s="6" t="s">
        <v>0</v>
      </c>
      <c r="B1" s="7"/>
      <c r="C1" s="7"/>
      <c r="D1" s="7"/>
      <c r="E1" s="7"/>
      <c r="F1" s="7"/>
      <c r="G1" s="7"/>
      <c r="H1" s="7"/>
      <c r="I1" s="7"/>
      <c r="J1" s="7"/>
      <c r="K1" s="7"/>
    </row>
    <row r="2" spans="1:11" ht="20.100000000000001" customHeight="1" x14ac:dyDescent="0.25">
      <c r="A2" s="9" t="s">
        <v>1</v>
      </c>
      <c r="B2" s="10" t="s">
        <v>2</v>
      </c>
      <c r="C2" s="9" t="s">
        <v>3</v>
      </c>
      <c r="D2" s="11" t="s">
        <v>4</v>
      </c>
      <c r="E2" s="11" t="s">
        <v>5</v>
      </c>
      <c r="F2" s="11" t="s">
        <v>6</v>
      </c>
      <c r="G2" s="12" t="s">
        <v>65</v>
      </c>
      <c r="H2" s="11" t="s">
        <v>7</v>
      </c>
      <c r="I2" s="11" t="s">
        <v>8</v>
      </c>
      <c r="J2" s="12" t="s">
        <v>89</v>
      </c>
      <c r="K2" s="13" t="s">
        <v>9</v>
      </c>
    </row>
    <row r="3" spans="1:11" ht="20.100000000000001" customHeight="1" x14ac:dyDescent="0.25">
      <c r="A3" s="14"/>
      <c r="B3" s="15"/>
      <c r="C3" s="14"/>
      <c r="D3" s="16"/>
      <c r="E3" s="16"/>
      <c r="F3" s="16"/>
      <c r="G3" s="17"/>
      <c r="H3" s="16"/>
      <c r="I3" s="16"/>
      <c r="J3" s="17"/>
      <c r="K3" s="18"/>
    </row>
    <row r="4" spans="1:11" ht="20.100000000000001" customHeight="1" x14ac:dyDescent="0.25">
      <c r="A4" s="14"/>
      <c r="B4" s="15"/>
      <c r="C4" s="14"/>
      <c r="D4" s="16"/>
      <c r="E4" s="16"/>
      <c r="F4" s="16"/>
      <c r="G4" s="19"/>
      <c r="H4" s="16"/>
      <c r="I4" s="16"/>
      <c r="J4" s="19"/>
      <c r="K4" s="20"/>
    </row>
    <row r="5" spans="1:11" ht="74.25" customHeight="1" x14ac:dyDescent="0.25">
      <c r="A5" s="21"/>
      <c r="B5" s="22" t="s">
        <v>106</v>
      </c>
      <c r="C5" s="23" t="s">
        <v>11</v>
      </c>
      <c r="D5" s="24" t="s">
        <v>12</v>
      </c>
      <c r="E5" s="24" t="s">
        <v>77</v>
      </c>
      <c r="F5" s="24" t="s">
        <v>13</v>
      </c>
      <c r="G5" s="25">
        <f>73</f>
        <v>73</v>
      </c>
      <c r="H5" s="26">
        <f>(G5*1.3)</f>
        <v>94.9</v>
      </c>
      <c r="I5" s="27" t="s">
        <v>14</v>
      </c>
      <c r="J5" s="28" t="s">
        <v>90</v>
      </c>
      <c r="K5" s="1">
        <v>50000000</v>
      </c>
    </row>
    <row r="6" spans="1:11" ht="115.5" customHeight="1" x14ac:dyDescent="0.25">
      <c r="A6" s="21"/>
      <c r="B6" s="22"/>
      <c r="C6" s="29"/>
      <c r="D6" s="30"/>
      <c r="E6" s="31"/>
      <c r="F6" s="31"/>
      <c r="G6" s="32"/>
      <c r="H6" s="33"/>
      <c r="I6" s="27" t="s">
        <v>15</v>
      </c>
      <c r="J6" s="28" t="s">
        <v>91</v>
      </c>
      <c r="K6" s="1">
        <v>80000000</v>
      </c>
    </row>
    <row r="7" spans="1:11" ht="129.75" customHeight="1" x14ac:dyDescent="0.25">
      <c r="A7" s="21"/>
      <c r="B7" s="22"/>
      <c r="C7" s="34" t="s">
        <v>16</v>
      </c>
      <c r="D7" s="30"/>
      <c r="E7" s="35" t="s">
        <v>17</v>
      </c>
      <c r="F7" s="36" t="s">
        <v>13</v>
      </c>
      <c r="G7" s="37">
        <f>73+71</f>
        <v>144</v>
      </c>
      <c r="H7" s="36">
        <v>200</v>
      </c>
      <c r="I7" s="27" t="s">
        <v>18</v>
      </c>
      <c r="J7" s="28" t="s">
        <v>92</v>
      </c>
      <c r="K7" s="1">
        <v>100000000</v>
      </c>
    </row>
    <row r="8" spans="1:11" ht="282" customHeight="1" x14ac:dyDescent="0.25">
      <c r="A8" s="21"/>
      <c r="B8" s="22"/>
      <c r="C8" s="38" t="s">
        <v>19</v>
      </c>
      <c r="D8" s="30"/>
      <c r="E8" s="32" t="s">
        <v>20</v>
      </c>
      <c r="F8" s="36" t="s">
        <v>21</v>
      </c>
      <c r="G8" s="36" t="s">
        <v>66</v>
      </c>
      <c r="H8" s="39">
        <v>0.6</v>
      </c>
      <c r="I8" s="27" t="s">
        <v>22</v>
      </c>
      <c r="J8" s="28" t="s">
        <v>86</v>
      </c>
      <c r="K8" s="1">
        <v>80000000</v>
      </c>
    </row>
    <row r="9" spans="1:11" ht="50.1" customHeight="1" x14ac:dyDescent="0.25">
      <c r="A9" s="21"/>
      <c r="B9" s="22"/>
      <c r="C9" s="38"/>
      <c r="D9" s="30"/>
      <c r="E9" s="40" t="s">
        <v>23</v>
      </c>
      <c r="F9" s="36" t="s">
        <v>24</v>
      </c>
      <c r="G9" s="36">
        <v>0</v>
      </c>
      <c r="H9" s="36">
        <v>1</v>
      </c>
      <c r="I9" s="27" t="s">
        <v>25</v>
      </c>
      <c r="J9" s="28" t="s">
        <v>93</v>
      </c>
      <c r="K9" s="1">
        <v>20000000</v>
      </c>
    </row>
    <row r="10" spans="1:11" ht="195" customHeight="1" thickBot="1" x14ac:dyDescent="0.3">
      <c r="A10" s="21"/>
      <c r="B10" s="22"/>
      <c r="C10" s="41"/>
      <c r="D10" s="42"/>
      <c r="E10" s="43" t="s">
        <v>26</v>
      </c>
      <c r="F10" s="44" t="s">
        <v>21</v>
      </c>
      <c r="G10" s="44">
        <v>25</v>
      </c>
      <c r="H10" s="45">
        <f>(25*1.3)</f>
        <v>32.5</v>
      </c>
      <c r="I10" s="46" t="s">
        <v>87</v>
      </c>
      <c r="J10" s="46" t="s">
        <v>88</v>
      </c>
      <c r="K10" s="2">
        <v>70000000</v>
      </c>
    </row>
    <row r="11" spans="1:11" ht="50.1" customHeight="1" thickBot="1" x14ac:dyDescent="0.3">
      <c r="A11" s="6" t="s">
        <v>0</v>
      </c>
      <c r="B11" s="7"/>
      <c r="C11" s="7"/>
      <c r="D11" s="7"/>
      <c r="E11" s="7"/>
      <c r="F11" s="7"/>
      <c r="G11" s="7"/>
      <c r="H11" s="7"/>
      <c r="I11" s="7"/>
      <c r="J11" s="7"/>
      <c r="K11" s="7"/>
    </row>
    <row r="12" spans="1:11" ht="50.1" customHeight="1" x14ac:dyDescent="0.25">
      <c r="A12" s="47" t="s">
        <v>1</v>
      </c>
      <c r="B12" s="48" t="s">
        <v>2</v>
      </c>
      <c r="C12" s="48" t="s">
        <v>3</v>
      </c>
      <c r="D12" s="48" t="s">
        <v>4</v>
      </c>
      <c r="E12" s="48" t="s">
        <v>5</v>
      </c>
      <c r="F12" s="48" t="s">
        <v>6</v>
      </c>
      <c r="G12" s="49" t="s">
        <v>65</v>
      </c>
      <c r="H12" s="48" t="s">
        <v>7</v>
      </c>
      <c r="I12" s="50" t="s">
        <v>8</v>
      </c>
      <c r="J12" s="12" t="s">
        <v>89</v>
      </c>
      <c r="K12" s="51" t="s">
        <v>9</v>
      </c>
    </row>
    <row r="13" spans="1:11" ht="50.1" customHeight="1" x14ac:dyDescent="0.25">
      <c r="A13" s="21"/>
      <c r="B13" s="52"/>
      <c r="C13" s="52"/>
      <c r="D13" s="52"/>
      <c r="E13" s="52"/>
      <c r="F13" s="52"/>
      <c r="G13" s="30"/>
      <c r="H13" s="52"/>
      <c r="I13" s="53"/>
      <c r="J13" s="17"/>
      <c r="K13" s="54"/>
    </row>
    <row r="14" spans="1:11" ht="50.1" customHeight="1" x14ac:dyDescent="0.25">
      <c r="A14" s="21"/>
      <c r="B14" s="52"/>
      <c r="C14" s="52"/>
      <c r="D14" s="52"/>
      <c r="E14" s="52"/>
      <c r="F14" s="52"/>
      <c r="G14" s="31"/>
      <c r="H14" s="52"/>
      <c r="I14" s="53"/>
      <c r="J14" s="19"/>
      <c r="K14" s="55"/>
    </row>
    <row r="15" spans="1:11" ht="90" x14ac:dyDescent="0.25">
      <c r="A15" s="34" t="s">
        <v>10</v>
      </c>
      <c r="B15" s="52" t="s">
        <v>27</v>
      </c>
      <c r="C15" s="56" t="s">
        <v>28</v>
      </c>
      <c r="D15" s="57" t="s">
        <v>29</v>
      </c>
      <c r="E15" s="58" t="s">
        <v>69</v>
      </c>
      <c r="F15" s="59" t="s">
        <v>21</v>
      </c>
      <c r="G15" s="60">
        <v>0.7</v>
      </c>
      <c r="H15" s="61">
        <v>0.8</v>
      </c>
      <c r="I15" s="27" t="s">
        <v>30</v>
      </c>
      <c r="J15" s="28" t="s">
        <v>94</v>
      </c>
      <c r="K15" s="3">
        <v>60000000</v>
      </c>
    </row>
    <row r="16" spans="1:11" ht="105" x14ac:dyDescent="0.25">
      <c r="A16" s="34" t="s">
        <v>31</v>
      </c>
      <c r="B16" s="52"/>
      <c r="C16" s="56"/>
      <c r="D16" s="57" t="s">
        <v>32</v>
      </c>
      <c r="E16" s="62"/>
      <c r="F16" s="59" t="s">
        <v>21</v>
      </c>
      <c r="G16" s="60">
        <v>0.3</v>
      </c>
      <c r="H16" s="61">
        <v>0.6</v>
      </c>
      <c r="I16" s="27" t="s">
        <v>33</v>
      </c>
      <c r="J16" s="28" t="s">
        <v>95</v>
      </c>
      <c r="K16" s="3">
        <v>60000000</v>
      </c>
    </row>
    <row r="17" spans="1:11" ht="120" x14ac:dyDescent="0.25">
      <c r="A17" s="21" t="s">
        <v>34</v>
      </c>
      <c r="B17" s="52"/>
      <c r="C17" s="56" t="s">
        <v>35</v>
      </c>
      <c r="D17" s="57" t="s">
        <v>32</v>
      </c>
      <c r="E17" s="27" t="s">
        <v>67</v>
      </c>
      <c r="F17" s="59" t="s">
        <v>24</v>
      </c>
      <c r="G17" s="59">
        <v>6</v>
      </c>
      <c r="H17" s="63">
        <v>6</v>
      </c>
      <c r="I17" s="27" t="s">
        <v>68</v>
      </c>
      <c r="J17" s="28" t="s">
        <v>96</v>
      </c>
      <c r="K17" s="4">
        <v>15000000</v>
      </c>
    </row>
    <row r="18" spans="1:11" ht="225" x14ac:dyDescent="0.25">
      <c r="A18" s="21"/>
      <c r="B18" s="52"/>
      <c r="C18" s="56"/>
      <c r="D18" s="57" t="s">
        <v>32</v>
      </c>
      <c r="E18" s="64" t="s">
        <v>79</v>
      </c>
      <c r="F18" s="59" t="s">
        <v>21</v>
      </c>
      <c r="G18" s="60">
        <v>0.5</v>
      </c>
      <c r="H18" s="61">
        <v>0.9</v>
      </c>
      <c r="I18" s="27" t="s">
        <v>36</v>
      </c>
      <c r="J18" s="28" t="s">
        <v>97</v>
      </c>
      <c r="K18" s="4">
        <v>100000000</v>
      </c>
    </row>
    <row r="19" spans="1:11" ht="90" x14ac:dyDescent="0.25">
      <c r="A19" s="21"/>
      <c r="B19" s="52"/>
      <c r="C19" s="65" t="s">
        <v>37</v>
      </c>
      <c r="D19" s="57" t="s">
        <v>32</v>
      </c>
      <c r="E19" s="65" t="s">
        <v>37</v>
      </c>
      <c r="F19" s="66" t="s">
        <v>24</v>
      </c>
      <c r="G19" s="66">
        <v>1</v>
      </c>
      <c r="H19" s="67">
        <v>1</v>
      </c>
      <c r="I19" s="27" t="s">
        <v>75</v>
      </c>
      <c r="J19" s="28" t="s">
        <v>100</v>
      </c>
      <c r="K19" s="4">
        <v>150000000</v>
      </c>
    </row>
    <row r="20" spans="1:11" ht="135" x14ac:dyDescent="0.25">
      <c r="A20" s="21"/>
      <c r="B20" s="52"/>
      <c r="C20" s="57" t="s">
        <v>38</v>
      </c>
      <c r="D20" s="57" t="s">
        <v>32</v>
      </c>
      <c r="E20" s="64" t="s">
        <v>80</v>
      </c>
      <c r="F20" s="59" t="s">
        <v>21</v>
      </c>
      <c r="G20" s="60">
        <v>0.6</v>
      </c>
      <c r="H20" s="61">
        <v>0.9</v>
      </c>
      <c r="I20" s="27" t="s">
        <v>39</v>
      </c>
      <c r="J20" s="28" t="s">
        <v>101</v>
      </c>
      <c r="K20" s="4">
        <v>300000000</v>
      </c>
    </row>
    <row r="21" spans="1:11" ht="50.1" customHeight="1" x14ac:dyDescent="0.25">
      <c r="A21" s="21" t="s">
        <v>31</v>
      </c>
      <c r="B21" s="52"/>
      <c r="C21" s="56" t="s">
        <v>40</v>
      </c>
      <c r="D21" s="57" t="s">
        <v>29</v>
      </c>
      <c r="E21" s="27" t="s">
        <v>41</v>
      </c>
      <c r="F21" s="59" t="s">
        <v>24</v>
      </c>
      <c r="G21" s="59">
        <v>1</v>
      </c>
      <c r="H21" s="63">
        <v>1</v>
      </c>
      <c r="I21" s="27" t="s">
        <v>70</v>
      </c>
      <c r="J21" s="68" t="s">
        <v>102</v>
      </c>
      <c r="K21" s="4">
        <v>50000000</v>
      </c>
    </row>
    <row r="22" spans="1:11" ht="50.1" customHeight="1" x14ac:dyDescent="0.25">
      <c r="A22" s="21"/>
      <c r="B22" s="52"/>
      <c r="C22" s="56"/>
      <c r="D22" s="57" t="s">
        <v>29</v>
      </c>
      <c r="E22" s="27" t="s">
        <v>42</v>
      </c>
      <c r="F22" s="59" t="s">
        <v>21</v>
      </c>
      <c r="G22" s="60">
        <v>0.8</v>
      </c>
      <c r="H22" s="61">
        <v>0.9</v>
      </c>
      <c r="I22" s="27" t="s">
        <v>43</v>
      </c>
      <c r="J22" s="69"/>
      <c r="K22" s="4">
        <v>70000000</v>
      </c>
    </row>
    <row r="23" spans="1:11" ht="50.1" customHeight="1" x14ac:dyDescent="0.25">
      <c r="A23" s="21" t="s">
        <v>10</v>
      </c>
      <c r="B23" s="52"/>
      <c r="C23" s="56" t="s">
        <v>44</v>
      </c>
      <c r="D23" s="57" t="s">
        <v>12</v>
      </c>
      <c r="E23" s="64" t="s">
        <v>81</v>
      </c>
      <c r="F23" s="59" t="s">
        <v>24</v>
      </c>
      <c r="G23" s="59">
        <v>1</v>
      </c>
      <c r="H23" s="63">
        <v>1</v>
      </c>
      <c r="I23" s="27" t="s">
        <v>71</v>
      </c>
      <c r="J23" s="68" t="s">
        <v>103</v>
      </c>
      <c r="K23" s="4">
        <v>10000000</v>
      </c>
    </row>
    <row r="24" spans="1:11" ht="50.1" customHeight="1" x14ac:dyDescent="0.25">
      <c r="A24" s="21"/>
      <c r="B24" s="52"/>
      <c r="C24" s="56"/>
      <c r="D24" s="57" t="s">
        <v>12</v>
      </c>
      <c r="E24" s="27" t="s">
        <v>45</v>
      </c>
      <c r="F24" s="59" t="s">
        <v>21</v>
      </c>
      <c r="G24" s="59">
        <v>0</v>
      </c>
      <c r="H24" s="61">
        <v>0.85</v>
      </c>
      <c r="I24" s="27" t="s">
        <v>46</v>
      </c>
      <c r="J24" s="69"/>
      <c r="K24" s="4">
        <v>30000000</v>
      </c>
    </row>
    <row r="25" spans="1:11" ht="135" x14ac:dyDescent="0.25">
      <c r="A25" s="21"/>
      <c r="B25" s="52"/>
      <c r="C25" s="57" t="s">
        <v>47</v>
      </c>
      <c r="D25" s="63" t="s">
        <v>48</v>
      </c>
      <c r="E25" s="27" t="s">
        <v>76</v>
      </c>
      <c r="F25" s="59" t="s">
        <v>24</v>
      </c>
      <c r="G25" s="59">
        <v>0</v>
      </c>
      <c r="H25" s="63">
        <v>1</v>
      </c>
      <c r="I25" s="27" t="s">
        <v>72</v>
      </c>
      <c r="J25" s="28" t="s">
        <v>98</v>
      </c>
      <c r="K25" s="4">
        <v>150000000</v>
      </c>
    </row>
    <row r="26" spans="1:11" ht="50.1" customHeight="1" x14ac:dyDescent="0.25">
      <c r="A26" s="21"/>
      <c r="B26" s="52"/>
      <c r="C26" s="27" t="s">
        <v>49</v>
      </c>
      <c r="D26" s="57" t="s">
        <v>50</v>
      </c>
      <c r="E26" s="70" t="s">
        <v>78</v>
      </c>
      <c r="F26" s="59" t="s">
        <v>21</v>
      </c>
      <c r="G26" s="60">
        <v>0.5</v>
      </c>
      <c r="H26" s="61">
        <v>0.9</v>
      </c>
      <c r="I26" s="27" t="s">
        <v>73</v>
      </c>
      <c r="J26" s="28" t="s">
        <v>82</v>
      </c>
      <c r="K26" s="4">
        <v>60000000</v>
      </c>
    </row>
    <row r="27" spans="1:11" ht="50.1" customHeight="1" x14ac:dyDescent="0.25">
      <c r="A27" s="21"/>
      <c r="B27" s="52"/>
      <c r="C27" s="57" t="s">
        <v>51</v>
      </c>
      <c r="D27" s="57" t="s">
        <v>74</v>
      </c>
      <c r="E27" s="27" t="s">
        <v>52</v>
      </c>
      <c r="F27" s="59" t="s">
        <v>24</v>
      </c>
      <c r="G27" s="59">
        <v>4</v>
      </c>
      <c r="H27" s="63">
        <f>(4*1.5)</f>
        <v>6</v>
      </c>
      <c r="I27" s="27" t="s">
        <v>53</v>
      </c>
      <c r="J27" s="28" t="s">
        <v>99</v>
      </c>
      <c r="K27" s="4">
        <v>55135334</v>
      </c>
    </row>
    <row r="28" spans="1:11" ht="315" x14ac:dyDescent="0.25">
      <c r="A28" s="21"/>
      <c r="B28" s="52"/>
      <c r="C28" s="71"/>
      <c r="D28" s="57" t="s">
        <v>55</v>
      </c>
      <c r="E28" s="27" t="s">
        <v>54</v>
      </c>
      <c r="F28" s="66" t="s">
        <v>24</v>
      </c>
      <c r="G28" s="66">
        <f>73+71+43+264+150</f>
        <v>601</v>
      </c>
      <c r="H28" s="67">
        <v>640</v>
      </c>
      <c r="I28" s="27" t="s">
        <v>56</v>
      </c>
      <c r="J28" s="28" t="s">
        <v>83</v>
      </c>
      <c r="K28" s="4">
        <v>29880000</v>
      </c>
    </row>
    <row r="29" spans="1:11" ht="409.5" x14ac:dyDescent="0.25">
      <c r="A29" s="21"/>
      <c r="B29" s="52"/>
      <c r="C29" s="56" t="s">
        <v>57</v>
      </c>
      <c r="D29" s="57" t="s">
        <v>55</v>
      </c>
      <c r="E29" s="72" t="s">
        <v>58</v>
      </c>
      <c r="F29" s="73" t="s">
        <v>24</v>
      </c>
      <c r="G29" s="73">
        <v>601</v>
      </c>
      <c r="H29" s="74">
        <v>640</v>
      </c>
      <c r="I29" s="27" t="s">
        <v>59</v>
      </c>
      <c r="J29" s="28" t="s">
        <v>84</v>
      </c>
      <c r="K29" s="4">
        <v>90000000</v>
      </c>
    </row>
    <row r="30" spans="1:11" ht="50.1" customHeight="1" x14ac:dyDescent="0.25">
      <c r="A30" s="21"/>
      <c r="B30" s="52"/>
      <c r="C30" s="56"/>
      <c r="D30" s="57" t="s">
        <v>55</v>
      </c>
      <c r="E30" s="72"/>
      <c r="F30" s="75"/>
      <c r="G30" s="75"/>
      <c r="H30" s="76"/>
      <c r="I30" s="27" t="s">
        <v>60</v>
      </c>
      <c r="J30" s="28" t="s">
        <v>85</v>
      </c>
      <c r="K30" s="4">
        <v>80000000</v>
      </c>
    </row>
    <row r="31" spans="1:11" ht="120" x14ac:dyDescent="0.25">
      <c r="A31" s="21"/>
      <c r="B31" s="52"/>
      <c r="C31" s="56" t="s">
        <v>61</v>
      </c>
      <c r="D31" s="57" t="s">
        <v>55</v>
      </c>
      <c r="E31" s="72" t="s">
        <v>62</v>
      </c>
      <c r="F31" s="73" t="s">
        <v>24</v>
      </c>
      <c r="G31" s="73">
        <v>73</v>
      </c>
      <c r="H31" s="77">
        <v>113</v>
      </c>
      <c r="I31" s="27" t="s">
        <v>63</v>
      </c>
      <c r="J31" s="28" t="s">
        <v>105</v>
      </c>
      <c r="K31" s="4">
        <v>16000000</v>
      </c>
    </row>
    <row r="32" spans="1:11" ht="75.75" thickBot="1" x14ac:dyDescent="0.3">
      <c r="A32" s="78"/>
      <c r="B32" s="79"/>
      <c r="C32" s="80"/>
      <c r="D32" s="81" t="s">
        <v>55</v>
      </c>
      <c r="E32" s="82"/>
      <c r="F32" s="83"/>
      <c r="G32" s="83"/>
      <c r="H32" s="84"/>
      <c r="I32" s="85" t="s">
        <v>64</v>
      </c>
      <c r="J32" s="46" t="s">
        <v>104</v>
      </c>
      <c r="K32" s="5">
        <v>50000000</v>
      </c>
    </row>
    <row r="33" spans="11:11" ht="50.1" customHeight="1" x14ac:dyDescent="0.25">
      <c r="K33" s="86"/>
    </row>
  </sheetData>
  <mergeCells count="53">
    <mergeCell ref="C5:C6"/>
    <mergeCell ref="E5:E6"/>
    <mergeCell ref="F5:F6"/>
    <mergeCell ref="H5:H6"/>
    <mergeCell ref="D5:D10"/>
    <mergeCell ref="A1:K1"/>
    <mergeCell ref="A2:A4"/>
    <mergeCell ref="B2:B4"/>
    <mergeCell ref="C2:C4"/>
    <mergeCell ref="D2:D4"/>
    <mergeCell ref="E2:E4"/>
    <mergeCell ref="F2:F4"/>
    <mergeCell ref="H2:H4"/>
    <mergeCell ref="I2:I4"/>
    <mergeCell ref="K2:K4"/>
    <mergeCell ref="G2:G4"/>
    <mergeCell ref="J2:J4"/>
    <mergeCell ref="A5:A10"/>
    <mergeCell ref="B5:B10"/>
    <mergeCell ref="A12:A14"/>
    <mergeCell ref="B12:B14"/>
    <mergeCell ref="C12:C14"/>
    <mergeCell ref="D12:D14"/>
    <mergeCell ref="E12:E14"/>
    <mergeCell ref="G12:G14"/>
    <mergeCell ref="A11:K11"/>
    <mergeCell ref="I12:I14"/>
    <mergeCell ref="K12:K14"/>
    <mergeCell ref="B15:B32"/>
    <mergeCell ref="C15:C16"/>
    <mergeCell ref="E15:E16"/>
    <mergeCell ref="G29:G30"/>
    <mergeCell ref="G31:G32"/>
    <mergeCell ref="C29:C30"/>
    <mergeCell ref="E29:E30"/>
    <mergeCell ref="F29:F30"/>
    <mergeCell ref="C31:C32"/>
    <mergeCell ref="E31:E32"/>
    <mergeCell ref="F31:F32"/>
    <mergeCell ref="H31:H32"/>
    <mergeCell ref="A17:A18"/>
    <mergeCell ref="C17:C18"/>
    <mergeCell ref="A19:A20"/>
    <mergeCell ref="J12:J14"/>
    <mergeCell ref="F12:F14"/>
    <mergeCell ref="H12:H14"/>
    <mergeCell ref="H29:H30"/>
    <mergeCell ref="A21:A22"/>
    <mergeCell ref="C21:C22"/>
    <mergeCell ref="A23:A32"/>
    <mergeCell ref="C23:C24"/>
    <mergeCell ref="J21:J22"/>
    <mergeCell ref="J23:J24"/>
  </mergeCells>
  <pageMargins left="0.7" right="0.7" top="0.75" bottom="0.75" header="0.3" footer="0.3"/>
  <pageSetup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2019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PLANEACION</cp:lastModifiedBy>
  <dcterms:created xsi:type="dcterms:W3CDTF">2019-02-27T16:51:04Z</dcterms:created>
  <dcterms:modified xsi:type="dcterms:W3CDTF">2019-11-15T23:32:50Z</dcterms:modified>
</cp:coreProperties>
</file>